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675" yWindow="5010" windowWidth="21600" windowHeight="12735"/>
  </bookViews>
  <sheets>
    <sheet name="LOT" sheetId="15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15" l="1"/>
  <c r="E26" i="15" l="1"/>
  <c r="E3" i="15"/>
  <c r="E25" i="15"/>
  <c r="E4" i="15"/>
  <c r="E23" i="15"/>
  <c r="E22" i="15"/>
  <c r="E20" i="15"/>
  <c r="E19" i="15"/>
  <c r="E18" i="15"/>
  <c r="E17" i="15"/>
  <c r="E16" i="15"/>
  <c r="E13" i="15"/>
  <c r="E12" i="15"/>
  <c r="E9" i="15"/>
  <c r="E8" i="15"/>
</calcChain>
</file>

<file path=xl/sharedStrings.xml><?xml version="1.0" encoding="utf-8"?>
<sst xmlns="http://schemas.openxmlformats.org/spreadsheetml/2006/main" count="213" uniqueCount="85">
  <si>
    <t>Барит</t>
  </si>
  <si>
    <t>тн</t>
  </si>
  <si>
    <t xml:space="preserve">Неокислительный бактерицид </t>
  </si>
  <si>
    <t>Окислительный бактерицид</t>
  </si>
  <si>
    <t xml:space="preserve">Активированный глинозём </t>
  </si>
  <si>
    <t>Ингибитор образования накипи DREWHOS 2600.</t>
  </si>
  <si>
    <t xml:space="preserve">Коагулянт Хлорид железа </t>
  </si>
  <si>
    <t>Вода.</t>
  </si>
  <si>
    <t>Додецильсулфат натрия</t>
  </si>
  <si>
    <t xml:space="preserve">Три натрий фосфат </t>
  </si>
  <si>
    <t xml:space="preserve">Молекулярное сито угля </t>
  </si>
  <si>
    <t xml:space="preserve">Внешний вид = порошкообразный материал от белого до кремового цвета, растворимость в воде в пересчёте на абсолютно сухой технический продукт, %= не менее 97, массовая доля воды не белее 10%, степень замещения по карбоксиметильным группам от 0,6 до 1,0;  Ph=8-12; динамическая вязкость водного раствора КМЦ с массовой долей воды 2% выше 1000мПа, фильтрация не  более 10мл/30мин, </t>
  </si>
  <si>
    <t>ГОСТ 4682-84</t>
  </si>
  <si>
    <t>Вода.Молекулярная масса (142+40). Плотность (Удельный вес) (25°C) g/cm3: 1,13. Внешний вид: слабожёлтый жидкий раствор полифосфата, от прозрачной до слабомутный. Точка замерзания: -38°C. Значение рН (при чистой жидкости): 13,4 при холоде. Точка температуры вспышки (РМСС) – нет</t>
  </si>
  <si>
    <t>Активированный уголь</t>
  </si>
  <si>
    <t>T/b / № п/п</t>
  </si>
  <si>
    <t>Önümiň atlandyrylyşy / Наименование продукции</t>
  </si>
  <si>
    <t>Getirmegiň tertibi (grafigi) / График поставки</t>
  </si>
  <si>
    <t>Öndüriji zawod, ýurdy / Страна, завод изготовитель</t>
  </si>
  <si>
    <t>Getirmegiň bazisi / Базис поставки</t>
  </si>
  <si>
    <t>Harydyň öndürilen ýyly / Год выпуска продукции</t>
  </si>
  <si>
    <t xml:space="preserve">Iş sredasy, görnüşi, TDS (GOST), TŞ we onuň himiki düzümi / Рабочая среда, ГОСТ, ОСТ, тех. условие продукции и его химический состав </t>
  </si>
  <si>
    <t>Lot №5 "Himiki serişdeleri" boýunça ýöriteleşdirme / Спецификация по лоту №5 "Химическая продукция"</t>
  </si>
  <si>
    <t>Mukdary/ Кол-во</t>
  </si>
  <si>
    <t>Ölçeg birligi/ Ед.изм</t>
  </si>
  <si>
    <t xml:space="preserve">Примечание: </t>
  </si>
  <si>
    <r>
      <t>1. Наименование предлагаемой продукции указать в соответствии с маркировками заводов производителей.
2. Предоставить формы разрешения от заводов производителей на русском языке (заверенные печатью), с указанием предлагаемой продукции по номенклатуре 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предложения (USB флешка).
5. Включение поставляемого оборудования в Государственный реестр Туркменистана за счет Поставщика.
6.</t>
    </r>
    <r>
      <rPr>
        <b/>
        <sz val="10"/>
        <rFont val="Times New Roman"/>
        <family val="1"/>
        <charset val="204"/>
      </rPr>
      <t xml:space="preserve"> Форма оплаты - ЗА СЧЕТ СОБСТВЕННЫХ СРЕДСТВ ГК "ТУРКМЕНГАЗ" И/ИЛИ ЗА СЧЕТ ПРИВЛЕЧЕНИЕ ФИНАНСОВЫХ СРЕДСТВ.
</t>
    </r>
    <r>
      <rPr>
        <sz val="10"/>
        <rFont val="Times New Roman"/>
        <family val="1"/>
        <charset val="204"/>
      </rPr>
      <t xml:space="preserve">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 
- Акт или справку об аудиторской проверке (за последний квартал);
- Калькуляцию цен, на предлагаемое к поставке продукции.
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
</t>
    </r>
    <r>
      <rPr>
        <b/>
        <sz val="10"/>
        <rFont val="Times New Roman"/>
        <family val="1"/>
        <charset val="204"/>
      </rPr>
      <t>* В случае отсутствия в тендерном предложении (пакете) запршиваемых требований, тендерная комиссия в праве отклонить Ваше предложение без официального уведомления.</t>
    </r>
  </si>
  <si>
    <t>-//-</t>
  </si>
  <si>
    <t>Ингибитор коррозии Nalco-72310</t>
  </si>
  <si>
    <t>Среда вода Внешний вид=жидкость,  Цвет =светло-желтая,  Относительная плотность= 1,03 при 20 °C
PH= 11 Точка кипение =82,50C растворимость=Растворимо в водеВязкость =11,3 сПз</t>
  </si>
  <si>
    <t>Каустическая сода 98%</t>
  </si>
  <si>
    <t xml:space="preserve">Среда: вода  Внешний вид: твёрдое вещество Цвет: белый Запах: без определенного запаха Удельный вес: 2,12 при 20°C  Точка кипения: 115°-143°C 
Растворимо в воде (выделяет теплоту) и глицерине </t>
  </si>
  <si>
    <t>Анионит Моноплюс М600</t>
  </si>
  <si>
    <t>Функционалная группа: четвертичный амин(тип II) Матрица: стирол-дивинилбензол Структура: гелевая  Внешний вид: прозрачный Цвет: белый
Коэффициент однородности: макс.1,1 Средний размер гранул: 0,62(+/-0,05) мм Плотность: 1,1 г/мл Содержание воды: 45-50% Общая обменная емкость: 1,3 экв/л Стабильность в диапозоне рН: 0-14 Сохранность продукт: 2лет</t>
  </si>
  <si>
    <t>m³</t>
  </si>
  <si>
    <t>Графит</t>
  </si>
  <si>
    <t>Крахмал</t>
  </si>
  <si>
    <t>Катионит Моноплюс S108H</t>
  </si>
  <si>
    <t>Функционалная группа: сульфокислота Матрица: сшитый полистирол Структура: гелевая  Внешний вид: черный гранул Коэффициент однородности:1.05(+/-0,05) Средний размер гранул: 0,62(+/-0,05) мм Насыпная плотность (+/-0,05%): 790 г/д Плотность: 1,22 г/мл Содержание воды: 47-53% Общая обменная емкость: 2 экв/л Стабильность в диапозоне рН: 0-14 Сохранность продукт: 2лет</t>
  </si>
  <si>
    <t>m3</t>
  </si>
  <si>
    <t>TEGO SULPHO 2</t>
  </si>
  <si>
    <t>Внешний вид- легкий, типовой желтая жидкость Цвет: желтый Запах: лекгий, типовой pH : 5,5-8,5 при 40г/л воды  (при 20℃) Плотность: 1,046-1,064 г/см3 ( при, 20℃)  Растворимость в воде- растворим Точка кипения  - не измерена Вязкость- 580-920 мПа.с (при 25℃) Температура вспышки-&gt;90℃</t>
  </si>
  <si>
    <t>Кварцевый песок (размером 0,4-0,45мм)</t>
  </si>
  <si>
    <t>Кварцевый песок (размером 0,4-0,8мм)</t>
  </si>
  <si>
    <t>Сжатый воздух.   Delsorb HQ A4. (Активированный оксид алюминия), SPХ FLOW TECHNOLOGY. Диаметр активатора: 2-5мм мера поверхности. 300 м2/г. Насыщенная плотность активатора: 753 кг/м3. Прочность на раздавливание: 42~180, Объём макропор: 0,5 мл/г. AI2O3: ≥92, 7% (wt.) Na2O: 0,30 % (wt.) SiO2: 0,02 % (wt.) Давление на входе осушитель: 8,5 кг/см2. Tемпература на входе осушителя: 350С. Точка росы на выходе -400С. Производительность-1855 Нм3/ч</t>
  </si>
  <si>
    <t xml:space="preserve">Активированный уголь </t>
  </si>
  <si>
    <t>Диаметр Ø4-8 мм. Плотность (Удельный вес) (20оC) кг/cм3: 538;
Внешность:  чёрные гранулы; 
Значения: рН =8;  
Прочность: 90%; 
Точка кипения (760ммНg): &gt;1000 оC; 
Точка застывания:&gt;1000 оC ; 
Растворимость в воде: Не растворимо; 
 Запах: нет;
Плотность пара (АТМ): не применимо; 
Точка плавления &gt;3000С; 
Вязкость мПА*s: не применимо; 
Объем микропор: 0,4-0,55; 
Температура разложения: &gt;10000С; 
Само воспламеняемость: 3500С;  
Золость: 8%; 
Содержание воды: 5%; 
Содержание серы: 860 мг/г; 
Относительная плотность: Около 2100 кг/м3;</t>
  </si>
  <si>
    <t>tn/тн</t>
  </si>
  <si>
    <t>Карбоксиметилцеллюлоза (КМЦ)</t>
  </si>
  <si>
    <t>Поверхностно активное вещество "ЮНИКОР-10"</t>
  </si>
  <si>
    <t>Леватит S 1467</t>
  </si>
  <si>
    <t>Внешний вид светлокоричневый, прозрачный;    
 Плотност 1,28г/мл;  
Размер гранул 0,6мм; 
Содержание воды 42-48%; 
Стабильност при температурах 10 до 120 °С;</t>
  </si>
  <si>
    <t xml:space="preserve">Стабилизатор качества воды SY-210 </t>
  </si>
  <si>
    <t xml:space="preserve">Визуальный вид - бледно-желтая прозрачная жидкость; 
Содержание фосфета (Р04) - 5.5%; 
Цинк (Zn) - 4,0%; 
Содержание твердого тела - 28.0%; 
Число pH (10g/L водный раствор - 3,5; 
Плотность (20С), g/cм-31.100; 
Процент ингибирования против накипи (добавка средства 60/L) - 85.0%;
 Быстрота коррозии (добавка средства 30mg/L) mm/a - 0.075 </t>
  </si>
  <si>
    <t xml:space="preserve">Стабилизатор качества воды SY-509 </t>
  </si>
  <si>
    <t>Визуальный вид - бледно-жёлтая прозрачная жидкость или бледно-зеленная прозрачная жидкость; 
Содержание активного состава - 1.5%; 
Число рН (первичныи раствор) - 5.0; 
Плотность (20С). 
g/cm2 - 0.980; 
Эффективность бактерицидный (доза 100 mg/L) - 85</t>
  </si>
  <si>
    <t>Бисульфит Натрия 90%</t>
  </si>
  <si>
    <t>Вода 90% весовых порошка. Формула NaHSO3. Твердое белый, грязно белое вещество. Запах сернистый слабый. Молекулярная масса 104,7 г/моль. Разлагается. Удельный вес 1,48.</t>
  </si>
  <si>
    <t>Вода 40% весовых Физическое состояние: Жидкость Внешний вид: Темно-коричневая жидкость Точка кипения: 106oC (223oF)
Удельный вес: 1,38 до 1,42
Растворимость в воде: Полный Давление пара: 40 мм рт @ 35 ° C Запах: Слегка едкий рН: &lt;2</t>
  </si>
  <si>
    <t>Флокулянт (40% Ecolochem- МОРАС 18 S)</t>
  </si>
  <si>
    <t>Вода Бледно желтая жидкость без запаха. Точка замерзания 10°C. pH (10%) 3,0+0,5. Точка кипения 100°C. Вязкость -20-50мПас. Растворяется в воде.</t>
  </si>
  <si>
    <t>Обезвоживающий Полимер (Praestol 856 BS)</t>
  </si>
  <si>
    <t>Вода. Внешний вид: Порошок, твердое вещество Цвет: белый
Запах: амино подобный
pH: прим. 4,5; 
Концентрация: 10,00 г/л
Нижний предел взрываемости: 30.000 мг/м3 Насыпная плотность 500-850 кг/м3</t>
  </si>
  <si>
    <t>Активированный уголь (размером 0,8-1,6мм)</t>
  </si>
  <si>
    <t>Вода Metito OverseasLTD
Внешний вид   Грязно белый легко сыпучий порошок Растворяемость  300гм/л Обьемная масса 0,6кг/м3 рН 1%-ого раствора  7,5-9,5</t>
  </si>
  <si>
    <t xml:space="preserve">Молекулярное сито </t>
  </si>
  <si>
    <t>НQ-MO-512 Кристаллические алюмосиликаты, имеющие трёхмерную структуру из тетрае дровоксидакремния, оксида алюминия и характеризующиеся точными однородным размером пор. Осушитель адсорбент.</t>
  </si>
  <si>
    <t>Метанол</t>
  </si>
  <si>
    <t>Метанол, ВНЕШНИЙ ВИД И ЦВЕТ: Метанол является прозрачной, бесцветной, маловязкой, воспламеняющейся жидкостью с сильным спиртовым запахом.
УДЕЛЬНАЯ ПЛОТНОСТЬ ПАРОВ (воздух = 1) : 1,11
pH : не применяется.
УДЕЛЬНЫЙ ВЕС (вода = 1): 0.79 ТЕМПЕРАТУРА ЗАМЕРЗАНИЯ/ПЛАВЛЕНИЯ -97.8°C (-144°F)
РАСТВОРИМОСТЬ В ВОДЕ : Растворим
ТЕМПЕРАТУРА КИПЕНИЯ: 64.5°C (148°F)
СКОРОСТЬ ПАРООБРАЗОВАНИЯ (n-BuAc=1) : 2.0 ПОРОГ ЗАПАХА: восприятие запаха человеком: 4.3 мг/м3 ДАВЛЕНИЕ ПАРОВ : 500 мм Hg, 25°C
ЛОГАРИФМИЧЕСКИЙ КОЭФФИЦИЕНТ РАСПРЕДЕЛЕНИЯ ВОДА/МАСЛО : -0.77</t>
  </si>
  <si>
    <t>Антивспениватель KS-604А (Аналог SAG 7133)</t>
  </si>
  <si>
    <t>Кислый газ. KS-604А (Аналог SAG 7133) Пеногаситель  органического кремния, отличается с высокой стойкостью,с высокой концентрацией и с высокой термостойкостью в технологии обессеривания газа. Легко растворяется в воде, спирте и других растворителях. Внешний вид: Светложёлтый, непрозрачный;  Плотность: (25 оC):  1,07; Вязкость: 6,000 mPa-S/25оC; Активные ингредиенты: 100%;Твёрдое содержание:   100%;</t>
  </si>
  <si>
    <t>Вода. CT4-42. Внешний вид: Бесцветная или слабо жёлтая жидкость. Плотность (20±5 оC): 0,99-1,01 г/cм3. Точка застывания, оC =0. Температура твёрдения: Показател ≤ 0
Значения:   РН =5,00-7,00  (1% Водный раствор). Бактерицидная эффективность (100 мг/л): Показател ≤ 97%; Результат контроля ≤ 99,5%</t>
  </si>
  <si>
    <t>Вода. 98% Na3PO4 х12Н2О
Молекулярная масса: 380,14 гр/мол
Внешний вид:  Бесцветные, прозрачные кристаллы, выветривающиеся в сухом воздухе. Температура плавления: 73.4 оC
Плотность (20о C) g/cm3: 1,62 Растворимость: Растворяется в воде, не растворяется в  этаноле и сероуглероде. Основная функция: В основном используется для смягчения воды, очистки котлов, а также используется как моющие средство и металлических антикоррозионных средств.</t>
  </si>
  <si>
    <t xml:space="preserve">Пиросульфит натрия (Аналог
Бисулфит натрия
</t>
  </si>
  <si>
    <r>
      <rPr>
        <b/>
        <sz val="10"/>
        <rFont val="Times New Roman"/>
        <family val="1"/>
        <charset val="204"/>
      </rPr>
      <t>Пиросульфит натрия</t>
    </r>
    <r>
      <rPr>
        <sz val="10"/>
        <rFont val="Times New Roman"/>
        <family val="1"/>
        <charset val="204"/>
      </rPr>
      <t xml:space="preserve"> Вода.
97% Na2S2O5 Внешний вид: Белый кристалл или кристаллический порошок, слабый запах сернистой кислоты. 
Точка плавления:  &gt;300 оC (разложение)
Относительная плотность:  (вода=1)=1,48 Растворимость:  Растворяется в воде, этаноле и ацетоне и др. 
</t>
    </r>
    <r>
      <rPr>
        <b/>
        <sz val="10"/>
        <rFont val="Times New Roman"/>
        <family val="1"/>
        <charset val="204"/>
      </rPr>
      <t>Бисулфит натрия</t>
    </r>
    <r>
      <rPr>
        <sz val="10"/>
        <rFont val="Times New Roman"/>
        <family val="1"/>
        <charset val="204"/>
      </rPr>
      <t xml:space="preserve"> Вода. NaНSO3 Молекулярная масса: 104,07 г/моль. Внешний вид:  белый. Грязно-белый. 
Температура плавления: разлагаетсяУдельный вес: 1,48 (Вода=1)</t>
    </r>
  </si>
  <si>
    <t>Воздух. (Углеродное молекулярное сито KN-260) Зернистое углеродное сито. Размер частиц: 1,0-1,8мм. Объемная плотность: 680-700кг/м3 Период адсорбции: 2х60S
Прочность на раздавление: ≥70N/Pс</t>
  </si>
  <si>
    <r>
      <t>m</t>
    </r>
    <r>
      <rPr>
        <sz val="12"/>
        <rFont val="Times New Roman"/>
        <family val="1"/>
        <charset val="204"/>
      </rPr>
      <t>³</t>
    </r>
    <r>
      <rPr>
        <sz val="10"/>
        <rFont val="Times New Roman"/>
        <family val="1"/>
        <charset val="204"/>
      </rPr>
      <t>/м</t>
    </r>
    <r>
      <rPr>
        <sz val="12"/>
        <rFont val="Times New Roman"/>
        <family val="1"/>
        <charset val="204"/>
      </rPr>
      <t>³</t>
    </r>
  </si>
  <si>
    <t xml:space="preserve">Стабильный диоксид хлора </t>
  </si>
  <si>
    <t>Вода. 45% CLO2
Белое зерно 45%. Молекулярная масса: 67,5. Плотность газа двуокись хлора 3,09г/л, растворимость в воде 2,9г/л и становится жёлто-зелёным раствором.</t>
  </si>
  <si>
    <t>Вода. CT4-43 Внешний вид: Белый порошок или зерновидное твёрдое тело.
Содержания АДВ ≥ 50.6% Br. Значения: рН (1% водный раствор) =5,0-8,0. Состав содержание: Галогенид хлора ≥25,0%. 
Галогенид брома ≥7,0% 
Примечание:  Допускается незначительный кристаллический осадок, который растворяется при подгревании или вибрации.</t>
  </si>
  <si>
    <t>Ýöriteleşdirme görä / Согласно спецификации</t>
  </si>
  <si>
    <t>DAP ÖDÜM-niň Marydaky 2-nji bazasy/ DAP (УКПО, Марыйская база №2)</t>
  </si>
  <si>
    <t>2022ý. / 2022г.</t>
  </si>
  <si>
    <t xml:space="preserve">Среда: вода
Йодное число - мин. 950 
Частицы&gt; 2,36 мм (8 mesh) - макс. 15% 
Частицы &lt;1,00 мм (18 mesh) -макс. 1,5 %
Влажность (в момент упаковки) - макс. 1,0%
Число голубого метилена – 220-240
Насыпная плотность -520-560 кг/м3
Прочность на истирание  - мин. 80-85 
Твердость - мин. 90-95 
Средний размер частиц - 1,8 мм
Коэффициент однородности -1,4 
Зольность - 8 % </t>
  </si>
  <si>
    <t>Среда: MDEA
Йодное число - мин. 950 
Частицы&gt; 2,36 мм (8 mesh) - макс. 15% 
Частицы &lt;1,00 мм (18 mesh) -макс. 1,5 %
Влажность (в момент упаковки) - макс. 3%
Адсорбция метиленового синего – мин. 22 г/100г
Насыпная плотность -520-560 кг/м3
Прочность на истирание (AWWA) - мин. 80 
Твердость - мин. 90 
Средний размер частиц - 1,8 мм
Коэффициент однородности -1,7 
Зольность - 8 % 
рН -  щелочной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</si>
</sst>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00"/>
  </numFmts>
  <fonts count="1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/>
    <xf numFmtId="0" fontId="7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166" fontId="3" fillId="2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tabSelected="1" workbookViewId="0">
      <selection sqref="A1:J1"/>
    </sheetView>
  </sheetViews>
  <sheetFormatPr defaultRowHeight="12.75" x14ac:dyDescent="0.2"/>
  <cols>
    <col min="1" max="1" width="4" customWidth="1"/>
    <col min="2" max="2" width="33.85546875" customWidth="1"/>
    <col min="3" max="3" width="55.5703125" customWidth="1"/>
    <col min="5" max="5" width="10.5703125" bestFit="1" customWidth="1"/>
    <col min="6" max="6" width="16.140625" bestFit="1" customWidth="1"/>
    <col min="7" max="7" width="16.28515625" bestFit="1" customWidth="1"/>
    <col min="8" max="8" width="14" bestFit="1" customWidth="1"/>
    <col min="9" max="9" width="19" bestFit="1" customWidth="1"/>
    <col min="10" max="10" width="17.85546875" customWidth="1"/>
  </cols>
  <sheetData>
    <row r="1" spans="1:12" s="6" customFormat="1" ht="26.25" customHeight="1" x14ac:dyDescent="0.2">
      <c r="A1" s="28" t="s">
        <v>22</v>
      </c>
      <c r="B1" s="28"/>
      <c r="C1" s="28"/>
      <c r="D1" s="28"/>
      <c r="E1" s="28"/>
      <c r="F1" s="28"/>
      <c r="G1" s="28"/>
      <c r="H1" s="28"/>
      <c r="I1" s="28"/>
      <c r="J1" s="28"/>
      <c r="K1" s="23"/>
    </row>
    <row r="2" spans="1:12" s="7" customFormat="1" ht="106.5" customHeight="1" x14ac:dyDescent="0.2">
      <c r="A2" s="5" t="s">
        <v>15</v>
      </c>
      <c r="B2" s="5" t="s">
        <v>16</v>
      </c>
      <c r="C2" s="5" t="s">
        <v>21</v>
      </c>
      <c r="D2" s="5" t="s">
        <v>24</v>
      </c>
      <c r="E2" s="5" t="s">
        <v>23</v>
      </c>
      <c r="F2" s="5" t="s">
        <v>17</v>
      </c>
      <c r="G2" s="5" t="s">
        <v>18</v>
      </c>
      <c r="H2" s="5" t="s">
        <v>19</v>
      </c>
      <c r="I2" s="5" t="s">
        <v>20</v>
      </c>
      <c r="J2" s="5"/>
    </row>
    <row r="3" spans="1:12" s="4" customFormat="1" ht="247.5" customHeight="1" x14ac:dyDescent="0.2">
      <c r="A3" s="3">
        <v>1</v>
      </c>
      <c r="B3" s="3" t="s">
        <v>45</v>
      </c>
      <c r="C3" s="3" t="s">
        <v>46</v>
      </c>
      <c r="D3" s="20" t="s">
        <v>47</v>
      </c>
      <c r="E3" s="21">
        <f>46+258.6</f>
        <v>304.60000000000002</v>
      </c>
      <c r="F3" s="3" t="s">
        <v>80</v>
      </c>
      <c r="G3" s="3"/>
      <c r="H3" s="3" t="s">
        <v>81</v>
      </c>
      <c r="I3" s="3" t="s">
        <v>82</v>
      </c>
      <c r="J3" s="3"/>
      <c r="L3" s="24"/>
    </row>
    <row r="4" spans="1:12" s="4" customFormat="1" ht="112.5" customHeight="1" x14ac:dyDescent="0.2">
      <c r="A4" s="3">
        <v>2</v>
      </c>
      <c r="B4" s="3" t="s">
        <v>48</v>
      </c>
      <c r="C4" s="3" t="s">
        <v>11</v>
      </c>
      <c r="D4" s="20" t="s">
        <v>47</v>
      </c>
      <c r="E4" s="21">
        <f>24+9+9+1+3.32</f>
        <v>46.32</v>
      </c>
      <c r="F4" s="19" t="s">
        <v>27</v>
      </c>
      <c r="G4" s="3"/>
      <c r="H4" s="19" t="s">
        <v>27</v>
      </c>
      <c r="I4" s="19" t="s">
        <v>27</v>
      </c>
      <c r="J4" s="3"/>
    </row>
    <row r="5" spans="1:12" s="4" customFormat="1" ht="25.5" x14ac:dyDescent="0.2">
      <c r="A5" s="3">
        <v>3</v>
      </c>
      <c r="B5" s="3" t="s">
        <v>49</v>
      </c>
      <c r="C5" s="3"/>
      <c r="D5" s="20" t="s">
        <v>47</v>
      </c>
      <c r="E5" s="21">
        <v>16</v>
      </c>
      <c r="F5" s="19" t="s">
        <v>27</v>
      </c>
      <c r="G5" s="3"/>
      <c r="H5" s="19" t="s">
        <v>27</v>
      </c>
      <c r="I5" s="19" t="s">
        <v>27</v>
      </c>
      <c r="J5" s="3"/>
    </row>
    <row r="6" spans="1:12" s="4" customFormat="1" ht="114.75" x14ac:dyDescent="0.2">
      <c r="A6" s="3">
        <v>4</v>
      </c>
      <c r="B6" s="3" t="s">
        <v>52</v>
      </c>
      <c r="C6" s="3" t="s">
        <v>53</v>
      </c>
      <c r="D6" s="20" t="s">
        <v>47</v>
      </c>
      <c r="E6" s="21">
        <v>30</v>
      </c>
      <c r="F6" s="19" t="s">
        <v>27</v>
      </c>
      <c r="G6" s="3"/>
      <c r="H6" s="19" t="s">
        <v>27</v>
      </c>
      <c r="I6" s="19" t="s">
        <v>27</v>
      </c>
      <c r="J6" s="3"/>
    </row>
    <row r="7" spans="1:12" s="4" customFormat="1" ht="95.25" customHeight="1" x14ac:dyDescent="0.2">
      <c r="A7" s="3">
        <v>5</v>
      </c>
      <c r="B7" s="3" t="s">
        <v>54</v>
      </c>
      <c r="C7" s="3" t="s">
        <v>55</v>
      </c>
      <c r="D7" s="20" t="s">
        <v>47</v>
      </c>
      <c r="E7" s="21">
        <v>3</v>
      </c>
      <c r="F7" s="19" t="s">
        <v>27</v>
      </c>
      <c r="G7" s="3"/>
      <c r="H7" s="19" t="s">
        <v>27</v>
      </c>
      <c r="I7" s="19" t="s">
        <v>27</v>
      </c>
      <c r="J7" s="3"/>
    </row>
    <row r="8" spans="1:12" s="4" customFormat="1" ht="55.5" customHeight="1" x14ac:dyDescent="0.2">
      <c r="A8" s="3">
        <v>6</v>
      </c>
      <c r="B8" s="3" t="s">
        <v>56</v>
      </c>
      <c r="C8" s="3" t="s">
        <v>57</v>
      </c>
      <c r="D8" s="20" t="s">
        <v>47</v>
      </c>
      <c r="E8" s="22">
        <f>26.923+18.28</f>
        <v>45.203000000000003</v>
      </c>
      <c r="F8" s="19" t="s">
        <v>27</v>
      </c>
      <c r="G8" s="3"/>
      <c r="H8" s="19" t="s">
        <v>27</v>
      </c>
      <c r="I8" s="19" t="s">
        <v>27</v>
      </c>
      <c r="J8" s="3"/>
    </row>
    <row r="9" spans="1:12" s="4" customFormat="1" ht="82.5" customHeight="1" x14ac:dyDescent="0.2">
      <c r="A9" s="3">
        <v>7</v>
      </c>
      <c r="B9" s="3" t="s">
        <v>6</v>
      </c>
      <c r="C9" s="3" t="s">
        <v>58</v>
      </c>
      <c r="D9" s="20" t="s">
        <v>47</v>
      </c>
      <c r="E9" s="21">
        <f>134.65+188.345</f>
        <v>322.995</v>
      </c>
      <c r="F9" s="19" t="s">
        <v>27</v>
      </c>
      <c r="G9" s="3"/>
      <c r="H9" s="19" t="s">
        <v>27</v>
      </c>
      <c r="I9" s="19" t="s">
        <v>27</v>
      </c>
      <c r="J9" s="3"/>
    </row>
    <row r="10" spans="1:12" s="4" customFormat="1" ht="46.5" customHeight="1" x14ac:dyDescent="0.2">
      <c r="A10" s="3">
        <v>8</v>
      </c>
      <c r="B10" s="3" t="s">
        <v>59</v>
      </c>
      <c r="C10" s="3" t="s">
        <v>60</v>
      </c>
      <c r="D10" s="20" t="s">
        <v>47</v>
      </c>
      <c r="E10" s="21">
        <v>0.41</v>
      </c>
      <c r="F10" s="19" t="s">
        <v>27</v>
      </c>
      <c r="G10" s="3"/>
      <c r="H10" s="19" t="s">
        <v>27</v>
      </c>
      <c r="I10" s="19" t="s">
        <v>27</v>
      </c>
      <c r="J10" s="3"/>
    </row>
    <row r="11" spans="1:12" s="4" customFormat="1" ht="94.5" customHeight="1" x14ac:dyDescent="0.2">
      <c r="A11" s="3">
        <v>9</v>
      </c>
      <c r="B11" s="3" t="s">
        <v>61</v>
      </c>
      <c r="C11" s="3" t="s">
        <v>62</v>
      </c>
      <c r="D11" s="20" t="s">
        <v>47</v>
      </c>
      <c r="E11" s="21">
        <v>0.03</v>
      </c>
      <c r="F11" s="19" t="s">
        <v>27</v>
      </c>
      <c r="G11" s="3"/>
      <c r="H11" s="19" t="s">
        <v>27</v>
      </c>
      <c r="I11" s="19" t="s">
        <v>27</v>
      </c>
      <c r="J11" s="3"/>
    </row>
    <row r="12" spans="1:12" s="4" customFormat="1" ht="163.5" customHeight="1" x14ac:dyDescent="0.2">
      <c r="A12" s="3">
        <v>10</v>
      </c>
      <c r="B12" s="3" t="s">
        <v>63</v>
      </c>
      <c r="C12" s="3" t="s">
        <v>83</v>
      </c>
      <c r="D12" s="20" t="s">
        <v>47</v>
      </c>
      <c r="E12" s="22">
        <f>3.626+4.59</f>
        <v>8.2159999999999993</v>
      </c>
      <c r="F12" s="19" t="s">
        <v>27</v>
      </c>
      <c r="G12" s="3"/>
      <c r="H12" s="19" t="s">
        <v>27</v>
      </c>
      <c r="I12" s="19" t="s">
        <v>27</v>
      </c>
      <c r="J12" s="3"/>
    </row>
    <row r="13" spans="1:12" s="4" customFormat="1" ht="62.25" customHeight="1" x14ac:dyDescent="0.2">
      <c r="A13" s="3">
        <v>11</v>
      </c>
      <c r="B13" s="3" t="s">
        <v>8</v>
      </c>
      <c r="C13" s="3" t="s">
        <v>64</v>
      </c>
      <c r="D13" s="20" t="s">
        <v>47</v>
      </c>
      <c r="E13" s="22">
        <f>0.041+0.044</f>
        <v>8.4999999999999992E-2</v>
      </c>
      <c r="F13" s="19" t="s">
        <v>27</v>
      </c>
      <c r="G13" s="3"/>
      <c r="H13" s="19" t="s">
        <v>27</v>
      </c>
      <c r="I13" s="19" t="s">
        <v>27</v>
      </c>
      <c r="J13" s="3"/>
    </row>
    <row r="14" spans="1:12" s="4" customFormat="1" ht="70.5" customHeight="1" x14ac:dyDescent="0.2">
      <c r="A14" s="3">
        <v>12</v>
      </c>
      <c r="B14" s="3" t="s">
        <v>65</v>
      </c>
      <c r="C14" s="3" t="s">
        <v>66</v>
      </c>
      <c r="D14" s="20" t="s">
        <v>47</v>
      </c>
      <c r="E14" s="22">
        <v>0.77200000000000002</v>
      </c>
      <c r="F14" s="19" t="s">
        <v>27</v>
      </c>
      <c r="G14" s="3"/>
      <c r="H14" s="19" t="s">
        <v>27</v>
      </c>
      <c r="I14" s="19" t="s">
        <v>27</v>
      </c>
      <c r="J14" s="3"/>
    </row>
    <row r="15" spans="1:12" s="4" customFormat="1" ht="201" customHeight="1" x14ac:dyDescent="0.2">
      <c r="A15" s="3">
        <v>13</v>
      </c>
      <c r="B15" s="3" t="s">
        <v>67</v>
      </c>
      <c r="C15" s="3" t="s">
        <v>68</v>
      </c>
      <c r="D15" s="20" t="s">
        <v>47</v>
      </c>
      <c r="E15" s="22">
        <v>6.3440000000000003</v>
      </c>
      <c r="F15" s="19" t="s">
        <v>27</v>
      </c>
      <c r="G15" s="3"/>
      <c r="H15" s="19" t="s">
        <v>27</v>
      </c>
      <c r="I15" s="19" t="s">
        <v>27</v>
      </c>
      <c r="J15" s="3"/>
    </row>
    <row r="16" spans="1:12" s="4" customFormat="1" ht="122.25" customHeight="1" x14ac:dyDescent="0.2">
      <c r="A16" s="3">
        <v>14</v>
      </c>
      <c r="B16" s="3" t="s">
        <v>69</v>
      </c>
      <c r="C16" s="3" t="s">
        <v>70</v>
      </c>
      <c r="D16" s="20" t="s">
        <v>47</v>
      </c>
      <c r="E16" s="22">
        <f>2.289+3</f>
        <v>5.2889999999999997</v>
      </c>
      <c r="F16" s="19" t="s">
        <v>27</v>
      </c>
      <c r="G16" s="3"/>
      <c r="H16" s="19" t="s">
        <v>27</v>
      </c>
      <c r="I16" s="19" t="s">
        <v>27</v>
      </c>
      <c r="J16" s="3"/>
    </row>
    <row r="17" spans="1:10" s="4" customFormat="1" ht="96.75" customHeight="1" x14ac:dyDescent="0.2">
      <c r="A17" s="3">
        <v>15</v>
      </c>
      <c r="B17" s="3" t="s">
        <v>2</v>
      </c>
      <c r="C17" s="3" t="s">
        <v>71</v>
      </c>
      <c r="D17" s="20" t="s">
        <v>47</v>
      </c>
      <c r="E17" s="21">
        <f>3.6+3.6</f>
        <v>7.2</v>
      </c>
      <c r="F17" s="19" t="s">
        <v>27</v>
      </c>
      <c r="G17" s="3"/>
      <c r="H17" s="19" t="s">
        <v>27</v>
      </c>
      <c r="I17" s="19" t="s">
        <v>27</v>
      </c>
      <c r="J17" s="3"/>
    </row>
    <row r="18" spans="1:10" s="4" customFormat="1" ht="152.25" customHeight="1" x14ac:dyDescent="0.2">
      <c r="A18" s="3">
        <v>16</v>
      </c>
      <c r="B18" s="3" t="s">
        <v>9</v>
      </c>
      <c r="C18" s="3" t="s">
        <v>72</v>
      </c>
      <c r="D18" s="20" t="s">
        <v>47</v>
      </c>
      <c r="E18" s="21">
        <f>7+7</f>
        <v>14</v>
      </c>
      <c r="F18" s="19" t="s">
        <v>27</v>
      </c>
      <c r="G18" s="3"/>
      <c r="H18" s="19" t="s">
        <v>27</v>
      </c>
      <c r="I18" s="19" t="s">
        <v>27</v>
      </c>
      <c r="J18" s="3"/>
    </row>
    <row r="19" spans="1:10" s="4" customFormat="1" ht="114.75" x14ac:dyDescent="0.2">
      <c r="A19" s="3">
        <v>17</v>
      </c>
      <c r="B19" s="3" t="s">
        <v>73</v>
      </c>
      <c r="C19" s="3" t="s">
        <v>74</v>
      </c>
      <c r="D19" s="20" t="s">
        <v>47</v>
      </c>
      <c r="E19" s="21">
        <f>10.2+10.2</f>
        <v>20.399999999999999</v>
      </c>
      <c r="F19" s="19" t="s">
        <v>27</v>
      </c>
      <c r="G19" s="3"/>
      <c r="H19" s="19" t="s">
        <v>27</v>
      </c>
      <c r="I19" s="19" t="s">
        <v>27</v>
      </c>
      <c r="J19" s="3"/>
    </row>
    <row r="20" spans="1:10" s="4" customFormat="1" ht="72" customHeight="1" x14ac:dyDescent="0.2">
      <c r="A20" s="3">
        <v>18</v>
      </c>
      <c r="B20" s="3" t="s">
        <v>10</v>
      </c>
      <c r="C20" s="3" t="s">
        <v>75</v>
      </c>
      <c r="D20" s="20" t="s">
        <v>76</v>
      </c>
      <c r="E20" s="21">
        <f>8.8+8.8</f>
        <v>17.600000000000001</v>
      </c>
      <c r="F20" s="19" t="s">
        <v>27</v>
      </c>
      <c r="G20" s="3"/>
      <c r="H20" s="19" t="s">
        <v>27</v>
      </c>
      <c r="I20" s="19" t="s">
        <v>27</v>
      </c>
      <c r="J20" s="3"/>
    </row>
    <row r="21" spans="1:10" s="4" customFormat="1" ht="57.75" customHeight="1" x14ac:dyDescent="0.2">
      <c r="A21" s="3">
        <v>19</v>
      </c>
      <c r="B21" s="3" t="s">
        <v>77</v>
      </c>
      <c r="C21" s="3" t="s">
        <v>78</v>
      </c>
      <c r="D21" s="20" t="s">
        <v>47</v>
      </c>
      <c r="E21" s="21">
        <v>12.5</v>
      </c>
      <c r="F21" s="19" t="s">
        <v>27</v>
      </c>
      <c r="G21" s="3"/>
      <c r="H21" s="19" t="s">
        <v>27</v>
      </c>
      <c r="I21" s="19" t="s">
        <v>27</v>
      </c>
      <c r="J21" s="3"/>
    </row>
    <row r="22" spans="1:10" s="4" customFormat="1" ht="128.25" customHeight="1" x14ac:dyDescent="0.2">
      <c r="A22" s="3">
        <v>20</v>
      </c>
      <c r="B22" s="3" t="s">
        <v>3</v>
      </c>
      <c r="C22" s="3" t="s">
        <v>79</v>
      </c>
      <c r="D22" s="20" t="s">
        <v>47</v>
      </c>
      <c r="E22" s="21">
        <f>1+1</f>
        <v>2</v>
      </c>
      <c r="F22" s="19" t="s">
        <v>27</v>
      </c>
      <c r="G22" s="3"/>
      <c r="H22" s="19" t="s">
        <v>27</v>
      </c>
      <c r="I22" s="19" t="s">
        <v>27</v>
      </c>
      <c r="J22" s="3"/>
    </row>
    <row r="23" spans="1:10" s="4" customFormat="1" ht="84.75" customHeight="1" x14ac:dyDescent="0.2">
      <c r="A23" s="3">
        <v>21</v>
      </c>
      <c r="B23" s="3" t="s">
        <v>5</v>
      </c>
      <c r="C23" s="3" t="s">
        <v>13</v>
      </c>
      <c r="D23" s="20" t="s">
        <v>47</v>
      </c>
      <c r="E23" s="21">
        <f>2.5+2.5</f>
        <v>5</v>
      </c>
      <c r="F23" s="19" t="s">
        <v>27</v>
      </c>
      <c r="G23" s="3"/>
      <c r="H23" s="19" t="s">
        <v>27</v>
      </c>
      <c r="I23" s="19" t="s">
        <v>27</v>
      </c>
      <c r="J23" s="3"/>
    </row>
    <row r="24" spans="1:10" s="4" customFormat="1" ht="57.75" customHeight="1" x14ac:dyDescent="0.2">
      <c r="A24" s="3">
        <v>22</v>
      </c>
      <c r="B24" s="3" t="s">
        <v>28</v>
      </c>
      <c r="C24" s="3" t="s">
        <v>29</v>
      </c>
      <c r="D24" s="2" t="s">
        <v>1</v>
      </c>
      <c r="E24" s="2">
        <v>30.521999999999998</v>
      </c>
      <c r="F24" s="19" t="s">
        <v>27</v>
      </c>
      <c r="G24" s="3"/>
      <c r="H24" s="19" t="s">
        <v>27</v>
      </c>
      <c r="I24" s="19" t="s">
        <v>27</v>
      </c>
      <c r="J24" s="3"/>
    </row>
    <row r="25" spans="1:10" s="4" customFormat="1" x14ac:dyDescent="0.2">
      <c r="A25" s="3">
        <v>23</v>
      </c>
      <c r="B25" s="3" t="s">
        <v>0</v>
      </c>
      <c r="C25" s="3" t="s">
        <v>12</v>
      </c>
      <c r="D25" s="2" t="s">
        <v>1</v>
      </c>
      <c r="E25" s="2">
        <f>24+26</f>
        <v>50</v>
      </c>
      <c r="F25" s="19" t="s">
        <v>27</v>
      </c>
      <c r="G25" s="3"/>
      <c r="H25" s="19" t="s">
        <v>27</v>
      </c>
      <c r="I25" s="19" t="s">
        <v>27</v>
      </c>
      <c r="J25" s="3"/>
    </row>
    <row r="26" spans="1:10" s="4" customFormat="1" ht="59.25" customHeight="1" x14ac:dyDescent="0.2">
      <c r="A26" s="3">
        <v>24</v>
      </c>
      <c r="B26" s="3" t="s">
        <v>30</v>
      </c>
      <c r="C26" s="3" t="s">
        <v>31</v>
      </c>
      <c r="D26" s="2" t="s">
        <v>1</v>
      </c>
      <c r="E26" s="2">
        <f>135.996+1.67</f>
        <v>137.666</v>
      </c>
      <c r="F26" s="19" t="s">
        <v>27</v>
      </c>
      <c r="G26" s="3"/>
      <c r="H26" s="19" t="s">
        <v>27</v>
      </c>
      <c r="I26" s="19" t="s">
        <v>27</v>
      </c>
      <c r="J26" s="3"/>
    </row>
    <row r="27" spans="1:10" s="4" customFormat="1" ht="109.5" customHeight="1" x14ac:dyDescent="0.2">
      <c r="A27" s="3">
        <v>25</v>
      </c>
      <c r="B27" s="3" t="s">
        <v>32</v>
      </c>
      <c r="C27" s="3" t="s">
        <v>33</v>
      </c>
      <c r="D27" s="2" t="s">
        <v>34</v>
      </c>
      <c r="E27" s="2">
        <v>2.2999999999999998</v>
      </c>
      <c r="F27" s="19" t="s">
        <v>27</v>
      </c>
      <c r="G27" s="3"/>
      <c r="H27" s="19" t="s">
        <v>27</v>
      </c>
      <c r="I27" s="19" t="s">
        <v>27</v>
      </c>
      <c r="J27" s="3"/>
    </row>
    <row r="28" spans="1:10" s="18" customFormat="1" ht="165.75" x14ac:dyDescent="0.2">
      <c r="A28" s="25">
        <v>26</v>
      </c>
      <c r="B28" s="25" t="s">
        <v>14</v>
      </c>
      <c r="C28" s="25" t="s">
        <v>84</v>
      </c>
      <c r="D28" s="26" t="s">
        <v>1</v>
      </c>
      <c r="E28" s="26">
        <f>242+112.24</f>
        <v>354.24</v>
      </c>
      <c r="F28" s="27" t="s">
        <v>27</v>
      </c>
      <c r="G28" s="25"/>
      <c r="H28" s="27" t="s">
        <v>27</v>
      </c>
      <c r="I28" s="27" t="s">
        <v>27</v>
      </c>
      <c r="J28" s="25"/>
    </row>
    <row r="29" spans="1:10" s="4" customFormat="1" ht="114.75" customHeight="1" x14ac:dyDescent="0.2">
      <c r="A29" s="3">
        <v>27</v>
      </c>
      <c r="B29" s="3" t="s">
        <v>37</v>
      </c>
      <c r="C29" s="3" t="s">
        <v>38</v>
      </c>
      <c r="D29" s="2" t="s">
        <v>34</v>
      </c>
      <c r="E29" s="2">
        <v>2.8</v>
      </c>
      <c r="F29" s="19" t="s">
        <v>27</v>
      </c>
      <c r="G29" s="3"/>
      <c r="H29" s="19" t="s">
        <v>27</v>
      </c>
      <c r="I29" s="19" t="s">
        <v>27</v>
      </c>
      <c r="J29" s="3"/>
    </row>
    <row r="30" spans="1:10" s="4" customFormat="1" ht="82.5" customHeight="1" x14ac:dyDescent="0.2">
      <c r="A30" s="3">
        <v>28</v>
      </c>
      <c r="B30" s="3" t="s">
        <v>40</v>
      </c>
      <c r="C30" s="3" t="s">
        <v>41</v>
      </c>
      <c r="D30" s="2" t="s">
        <v>1</v>
      </c>
      <c r="E30" s="2">
        <v>68.328000000000003</v>
      </c>
      <c r="F30" s="19" t="s">
        <v>27</v>
      </c>
      <c r="G30" s="3"/>
      <c r="H30" s="19" t="s">
        <v>27</v>
      </c>
      <c r="I30" s="19" t="s">
        <v>27</v>
      </c>
      <c r="J30" s="3"/>
    </row>
    <row r="31" spans="1:10" s="4" customFormat="1" ht="25.5" x14ac:dyDescent="0.2">
      <c r="A31" s="3">
        <v>29</v>
      </c>
      <c r="B31" s="3" t="s">
        <v>42</v>
      </c>
      <c r="C31" s="3" t="s">
        <v>7</v>
      </c>
      <c r="D31" s="2" t="s">
        <v>39</v>
      </c>
      <c r="E31" s="2">
        <v>6.09</v>
      </c>
      <c r="F31" s="19" t="s">
        <v>27</v>
      </c>
      <c r="G31" s="3"/>
      <c r="H31" s="19" t="s">
        <v>27</v>
      </c>
      <c r="I31" s="19" t="s">
        <v>27</v>
      </c>
      <c r="J31" s="3"/>
    </row>
    <row r="32" spans="1:10" s="4" customFormat="1" x14ac:dyDescent="0.2">
      <c r="A32" s="3">
        <v>30</v>
      </c>
      <c r="B32" s="3" t="s">
        <v>43</v>
      </c>
      <c r="C32" s="3" t="s">
        <v>7</v>
      </c>
      <c r="D32" s="2" t="s">
        <v>1</v>
      </c>
      <c r="E32" s="2">
        <v>19.829999999999998</v>
      </c>
      <c r="F32" s="19" t="s">
        <v>27</v>
      </c>
      <c r="G32" s="3"/>
      <c r="H32" s="19" t="s">
        <v>27</v>
      </c>
      <c r="I32" s="19" t="s">
        <v>27</v>
      </c>
      <c r="J32" s="3"/>
    </row>
    <row r="33" spans="1:11" s="4" customFormat="1" ht="102" x14ac:dyDescent="0.2">
      <c r="A33" s="3">
        <v>31</v>
      </c>
      <c r="B33" s="3" t="s">
        <v>4</v>
      </c>
      <c r="C33" s="3" t="s">
        <v>44</v>
      </c>
      <c r="D33" s="2" t="s">
        <v>1</v>
      </c>
      <c r="E33" s="2">
        <v>5.12</v>
      </c>
      <c r="F33" s="19" t="s">
        <v>27</v>
      </c>
      <c r="G33" s="3"/>
      <c r="H33" s="19" t="s">
        <v>27</v>
      </c>
      <c r="I33" s="19" t="s">
        <v>27</v>
      </c>
      <c r="J33" s="3"/>
    </row>
    <row r="34" spans="1:11" s="4" customFormat="1" ht="69" customHeight="1" x14ac:dyDescent="0.2">
      <c r="A34" s="3">
        <v>32</v>
      </c>
      <c r="B34" s="3" t="s">
        <v>50</v>
      </c>
      <c r="C34" s="3" t="s">
        <v>51</v>
      </c>
      <c r="D34" s="20" t="s">
        <v>47</v>
      </c>
      <c r="E34" s="21">
        <v>12</v>
      </c>
      <c r="F34" s="19" t="s">
        <v>27</v>
      </c>
      <c r="G34" s="3"/>
      <c r="H34" s="19" t="s">
        <v>27</v>
      </c>
      <c r="I34" s="19" t="s">
        <v>27</v>
      </c>
      <c r="J34" s="3"/>
    </row>
    <row r="35" spans="1:11" s="4" customFormat="1" x14ac:dyDescent="0.2">
      <c r="A35" s="3">
        <v>33</v>
      </c>
      <c r="B35" s="3" t="s">
        <v>35</v>
      </c>
      <c r="C35" s="3"/>
      <c r="D35" s="2" t="s">
        <v>1</v>
      </c>
      <c r="E35" s="2">
        <v>1.32</v>
      </c>
      <c r="F35" s="19" t="s">
        <v>27</v>
      </c>
      <c r="G35" s="3"/>
      <c r="H35" s="19" t="s">
        <v>27</v>
      </c>
      <c r="I35" s="19" t="s">
        <v>27</v>
      </c>
      <c r="J35" s="3"/>
    </row>
    <row r="36" spans="1:11" s="4" customFormat="1" x14ac:dyDescent="0.2">
      <c r="A36" s="3">
        <v>34</v>
      </c>
      <c r="B36" s="3" t="s">
        <v>36</v>
      </c>
      <c r="C36" s="3"/>
      <c r="D36" s="2" t="s">
        <v>1</v>
      </c>
      <c r="E36" s="2">
        <v>2.6</v>
      </c>
      <c r="F36" s="19" t="s">
        <v>27</v>
      </c>
      <c r="G36" s="3"/>
      <c r="H36" s="19" t="s">
        <v>27</v>
      </c>
      <c r="I36" s="19" t="s">
        <v>27</v>
      </c>
      <c r="J36" s="3"/>
    </row>
    <row r="38" spans="1:11" s="16" customFormat="1" x14ac:dyDescent="0.2">
      <c r="A38" s="8"/>
      <c r="B38" s="9" t="s">
        <v>25</v>
      </c>
      <c r="C38" s="10"/>
      <c r="D38" s="11"/>
      <c r="E38" s="12"/>
      <c r="F38" s="13"/>
      <c r="G38" s="14"/>
      <c r="H38" s="13"/>
      <c r="I38" s="13"/>
      <c r="J38" s="13"/>
      <c r="K38" s="15"/>
    </row>
    <row r="39" spans="1:11" s="16" customFormat="1" ht="198" customHeight="1" x14ac:dyDescent="0.2">
      <c r="A39" s="8"/>
      <c r="B39" s="29" t="s">
        <v>26</v>
      </c>
      <c r="C39" s="29"/>
      <c r="D39" s="29"/>
      <c r="E39" s="29"/>
      <c r="F39" s="29"/>
      <c r="G39" s="29"/>
      <c r="H39" s="29"/>
      <c r="I39" s="29"/>
      <c r="J39" s="29"/>
      <c r="K39" s="15"/>
    </row>
    <row r="40" spans="1:11" s="16" customFormat="1" x14ac:dyDescent="0.2">
      <c r="A40" s="8"/>
      <c r="B40" s="17"/>
      <c r="C40" s="17"/>
      <c r="D40" s="17"/>
      <c r="E40" s="17"/>
      <c r="F40" s="17"/>
      <c r="G40" s="17"/>
      <c r="H40" s="17"/>
      <c r="I40" s="17"/>
      <c r="J40" s="17"/>
      <c r="K40" s="15"/>
    </row>
    <row r="41" spans="1:11" s="1" customFormat="1" ht="18.75" x14ac:dyDescent="0.2"/>
  </sheetData>
  <mergeCells count="2">
    <mergeCell ref="A1:J1"/>
    <mergeCell ref="B39:J39"/>
  </mergeCells>
  <pageMargins left="0.25" right="0.16" top="0.28000000000000003" bottom="0.16" header="0.27" footer="0.16"/>
  <pageSetup paperSize="9" scale="10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>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MarinaBALAEVA</dc:creator>
  <cp:lastModifiedBy>user</cp:lastModifiedBy>
  <cp:lastPrinted>2021-09-22T17:53:32Z</cp:lastPrinted>
  <dcterms:created xsi:type="dcterms:W3CDTF">2009-07-27T06:45:50Z</dcterms:created>
  <dcterms:modified xsi:type="dcterms:W3CDTF">2021-10-01T04:35:08Z</dcterms:modified>
</cp:coreProperties>
</file>